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400" activeTab="3"/>
  </bookViews>
  <sheets>
    <sheet name="Хемус" sheetId="1" r:id="rId1"/>
    <sheet name="Тракия" sheetId="2" r:id="rId2"/>
    <sheet name="Марица" sheetId="3" r:id="rId3"/>
    <sheet name="Струма" sheetId="4" r:id="rId4"/>
  </sheets>
  <definedNames>
    <definedName name="_xlnm.Print_Area" localSheetId="0">'Хемус'!$A$1:$G$51</definedName>
  </definedNames>
  <calcPr fullCalcOnLoad="1"/>
</workbook>
</file>

<file path=xl/sharedStrings.xml><?xml version="1.0" encoding="utf-8"?>
<sst xmlns="http://schemas.openxmlformats.org/spreadsheetml/2006/main" count="217" uniqueCount="99">
  <si>
    <t>№ по ред</t>
  </si>
  <si>
    <t>Шифър</t>
  </si>
  <si>
    <t>Ед.мярка</t>
  </si>
  <si>
    <t xml:space="preserve">СМЕТКА № 2 
ЗЕМНИ РАБОТИ </t>
  </si>
  <si>
    <t>СМЕТКА № 3 
ПОДДЪРЖАНЕ И РЕМОНТ НА ПЪТНИ НАСТИЛКИ</t>
  </si>
  <si>
    <t>м2</t>
  </si>
  <si>
    <t>м3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</si>
  <si>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</t>
  </si>
  <si>
    <t>т</t>
  </si>
  <si>
    <t>м</t>
  </si>
  <si>
    <t>СМЕТКА № 4 
ПОДДЪРЖАНЕ И РЕМОНТ НА ПЪТНИ СЪОРЪЖЕНИЯ И ТЕХНИТЕ ПРИНАДЛЕЖНОСТИ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</si>
  <si>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</rPr>
      <t>ръчно</t>
    </r>
    <r>
      <rPr>
        <sz val="12"/>
        <rFont val="Times New Roman"/>
        <family val="1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</si>
  <si>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битум, съгласно указанията на Възложителя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</si>
  <si>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</si>
  <si>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</si>
  <si>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</si>
  <si>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>Видове дейности</t>
  </si>
  <si>
    <r>
      <t xml:space="preserve">Машинно полагане на плътна асф.смес </t>
    </r>
    <r>
      <rPr>
        <sz val="12"/>
        <rFont val="Times New Roman"/>
        <family val="1"/>
      </rPr>
      <t>на пластове със средна дебелина в уплътнено състояние  4 см., вкл. изрязване на фугите, почистване на основата, направа на битумен разлив и всички, свързани с това присъщи разходи, включително транспорт , съгласно изискванията на Възложителя</t>
    </r>
  </si>
  <si>
    <t>ПРИМЕРНО ЗАДАНИЕ</t>
  </si>
  <si>
    <t>I. ТЕКУЩО ПОДДЪРЖАНЕ</t>
  </si>
  <si>
    <t>Общо к-во</t>
  </si>
  <si>
    <t>за у-ка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</si>
  <si>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</si>
  <si>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Доставка и полагане на хидроизолация върху пътната плоча  и всички, свързани с това присъщи разходи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</si>
  <si>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</si>
  <si>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СМЕТКА № 5 
ОЗЕЛЕНЯВАНЕ И ЛАНДШАФТНО ОФОРМЯНЕ</t>
  </si>
  <si>
    <t>дка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</si>
  <si>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</si>
  <si>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r>
      <t xml:space="preserve">Изкърпване на дупки и деформации в настилката с </t>
    </r>
    <r>
      <rPr>
        <b/>
        <sz val="12"/>
        <rFont val="Times New Roman"/>
        <family val="1"/>
      </rPr>
      <t>неплътна асфалтова смес -</t>
    </r>
    <r>
      <rPr>
        <sz val="12"/>
        <rFont val="Times New Roman"/>
        <family val="1"/>
      </rPr>
      <t xml:space="preserve">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  </r>
  </si>
  <si>
    <t>Машинно полагане на сплит мастик асфалт за горен пласт с минимална дебелина в уплътнено състояние - 4 см,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</si>
  <si>
    <t>Механизиран земен изкоп,  включително натоварване на транспорт (без извозване)</t>
  </si>
  <si>
    <t xml:space="preserve">Доставка и полагане на трошен камък с подбрана зърнометрия за подосновен и основен пласт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</t>
  </si>
  <si>
    <t>Превоз  на излишни земни  и скални маси от банкети, окопи, водостоци, регули, и други строителни отпадъци, вкл. всички свързани с това присъщи разходи.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</si>
  <si>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</si>
  <si>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За локален ремонт</t>
  </si>
  <si>
    <t>За банкети</t>
  </si>
  <si>
    <r>
      <t xml:space="preserve">Изкърпване на дупки и деформации в настилката с плътна  асф. смес - със средна  дебелина  4см. - </t>
    </r>
    <r>
      <rPr>
        <b/>
        <sz val="12"/>
        <rFont val="Times New Roman"/>
        <family val="1"/>
      </rPr>
      <t>машинно</t>
    </r>
    <r>
      <rPr>
        <sz val="12"/>
        <rFont val="Times New Roman"/>
        <family val="1"/>
      </rPr>
      <t xml:space="preserve"> /фрезоване, оформяне, почистване,  разлив за връзка, полагане и уплътняване и всички, свързани с това присъщи разходи, в т.ч. и транспорт</t>
    </r>
  </si>
  <si>
    <t>Забележка:</t>
  </si>
  <si>
    <t>от км 15+400 до км 15+900</t>
  </si>
  <si>
    <t>от км 19+650 до км 20+050</t>
  </si>
  <si>
    <t xml:space="preserve">от км 30+000 до км 35+000 </t>
  </si>
  <si>
    <t>т/км</t>
  </si>
  <si>
    <t>II. ТЕКУЩ РЕМОНТ НА УЧАСТЪК ОТ АВТОМАГИСТРАЛА С ДЪЛЖИНА ОТ 3.0 КМ</t>
  </si>
  <si>
    <t>2. Дейностите по доставка и монтаж на ограничителни системи за пътища и вертикална сигнализация и полагане на хоризонтална маркировка са предмет на други договори, с изключение на необходимата сигнализация за ВОБД.</t>
  </si>
  <si>
    <t>3. Гаранционни срокове:</t>
  </si>
  <si>
    <t>АМ Хемус от км 35+000 до км 36+200 ляво платно/без аварийна лента</t>
  </si>
  <si>
    <t>АМ Хемус км 33+910 ляво платно</t>
  </si>
  <si>
    <t>АМ Хемус от км 35+000 до км 36+520</t>
  </si>
  <si>
    <t xml:space="preserve">АМ Хемус от км 3+000 до км 12+100 </t>
  </si>
  <si>
    <t xml:space="preserve">АМ Хемус от км 54+700 до км 63+100 </t>
  </si>
  <si>
    <t>Косене на тревни площи (ръчно) за осигуряване на динамичен габарит H=4.2, със събиране и извозване на събрания материал</t>
  </si>
  <si>
    <t>Изсичане на храсти и млада гора  за осигуряване на динамичен габарит H=4.2, с пренасяне на дървесината на разстояние до 30 м и складиране за извозване</t>
  </si>
  <si>
    <t xml:space="preserve">Изпълнение на ремонтни дейности на автомагистрален участък с дължина 3.0км., в едно платно за движение с ширина 11.50м. Информацията за състоянието на примерния участък е представен от Възложителя, както следва:
- Равността на участъка се категоризира като задоволителна
- Съпротивлението на хлъзгавост (грапавост) на пътната настилка на участъка се категоризира като „задоволителна“;
- Според направеното обследване на участъка не липсва носимоспособност;
- Наблюдават се единични локални повреди (дупки) по износващия пласт в активна лента, както и наличие на мрежовидни пукнатини в изпреварваща лента;
- В отделен участък се наблюдава локално слягане с площ над 58м2, обхващащо активна и изпреварваща лента;
- В отделни участъци банкетите не осигуряват нормално отводняване;
- В конкретния участък няма транспортни съоръжения;
Участника следва да представи технология и организация на изпълнение на дейностите, включително и да предвиди приложимите похвати за осигуряване на безопасност и пропускливост на движението, според тяхната технологична последователност и взаимообвързаност за следните количества:
</t>
  </si>
  <si>
    <t>Поддържане на ВОБД</t>
  </si>
  <si>
    <t>2. Срок за изпълнение: 30 дни</t>
  </si>
  <si>
    <t>1. Всички дейности е необходимо да бъдат изпълнявани спрямо обхвата на договора и приложимото законодателство.</t>
  </si>
  <si>
    <t>- За ръчно изкърпване  – 6 месеца;</t>
  </si>
  <si>
    <t>- За машинно полагане – 2 години;</t>
  </si>
  <si>
    <t>- За цялостно  преасфалтиране /цял габарит/ – 3 години.</t>
  </si>
  <si>
    <t>за АМ "Тракия" от км 0+000 до км 359+475 на територията на ОПУ София, ОПУ Пазарджик, ОПУ Пловдив, ОПУ Стара Загора, ОПУ Сливен, ОПУ Ямбол и ОПУ Бургас</t>
  </si>
  <si>
    <t>АМ Хемус от км 0+000 до км 9+100</t>
  </si>
  <si>
    <t>АМ Хемус от км 9+100 до км 11+100</t>
  </si>
  <si>
    <t xml:space="preserve">АМ Хемус от км 0+000 до км 21+200 </t>
  </si>
  <si>
    <t>Съоръжение при  км 208+100 ляво платно</t>
  </si>
  <si>
    <t>от км 322+400 до км 326+900</t>
  </si>
  <si>
    <t>от км 330+650 до км 333+050</t>
  </si>
  <si>
    <t>от км 191+000 до км 195+500</t>
  </si>
  <si>
    <t xml:space="preserve">от км 198+000 до км 203+800 </t>
  </si>
  <si>
    <t>от км 203+300 до км 204+500 ляво платно/без аварийна лента</t>
  </si>
  <si>
    <t xml:space="preserve">от км 154+100 до км 161+200 </t>
  </si>
  <si>
    <t>за АМ "Марица" от км 0+000 до км 111+320 на територията на ОПУ Стара Загора и ОПУ Хасково</t>
  </si>
  <si>
    <t>от км 18+000 до км 18+500</t>
  </si>
  <si>
    <t>от км 28+000 до км 28+300</t>
  </si>
  <si>
    <t>Съоръжение при  км 26+765 ляво платно</t>
  </si>
  <si>
    <t>от км 35+300 до км 36+200 ляво платно/без аварийна лента</t>
  </si>
  <si>
    <t>за АМ "Хемус" от км 0+000 до км 87+800 на територията на ОПУ София и ОПУ Ловеч</t>
  </si>
  <si>
    <t>Доставка и полагане на трошен камък с подбрана зърнометрия за подосновен и основен пласт с различна широчина и дебелина на пласта, но с СВR не по-малък от 80% при плътност 98% от макс.плътност и при оптимално водно съдържание,вкл.всички свързани с това</t>
  </si>
  <si>
    <t>от км 35+000 до км 36+200 ляво платно/без аварийна лента</t>
  </si>
  <si>
    <t>от км 70+100 до км 72+900</t>
  </si>
  <si>
    <t>от км 57+000 до км 58+500</t>
  </si>
  <si>
    <t xml:space="preserve"> от км 85+000 до км 87+520</t>
  </si>
  <si>
    <t xml:space="preserve"> от км 101+200до км 105+600</t>
  </si>
  <si>
    <t xml:space="preserve"> от км 90+000 до км 95+400</t>
  </si>
  <si>
    <t>от км 65+400 до км 65+900</t>
  </si>
  <si>
    <t>от км 70+650 до км 71+050</t>
  </si>
  <si>
    <t>от км 155+000 до км 158+300</t>
  </si>
  <si>
    <t>от км 150+000 до км 153+500</t>
  </si>
  <si>
    <t>Съоръжение при  км 56+700 ляво платно</t>
  </si>
  <si>
    <t>от км 92+000 до км 93+200 ляво платно/без аварийна лента</t>
  </si>
  <si>
    <t>от км 69+100 до км 70+300</t>
  </si>
  <si>
    <t>от км 72+200 до км 72+750</t>
  </si>
  <si>
    <t>км 85+800</t>
  </si>
  <si>
    <t xml:space="preserve">от км 77+300 до км 82+500 </t>
  </si>
  <si>
    <t>Съоръжение при  км 56+700 ляво и дясно платно</t>
  </si>
  <si>
    <t>от км 120+200 до км 124+100</t>
  </si>
  <si>
    <t>от км 132+100 до км 135+000</t>
  </si>
  <si>
    <t>за АМ "Струма" от км 56+170 до км 166+500 на територията на ОПУ Кюстендил и ОПУ Благоевград</t>
  </si>
  <si>
    <t>Приложение №4-3</t>
  </si>
  <si>
    <t>Приложение № 4-3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</si>
</sst>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Ђ-2]\ #,##0.00_);[Red]\([$Ђ-2]\ #,##0.00\)"/>
    <numFmt numFmtId="200" formatCode="[$€-2]\ #,##0.00_);[Red]\([$€-2]\ #,##0.00\)"/>
    <numFmt numFmtId="201" formatCode="#,##0.0000"/>
    <numFmt numFmtId="202" formatCode="0.0"/>
    <numFmt numFmtId="203" formatCode="0.000"/>
    <numFmt numFmtId="204" formatCode="0.00000"/>
    <numFmt numFmtId="205" formatCode="0.000000"/>
    <numFmt numFmtId="206" formatCode="#,##0.0"/>
    <numFmt numFmtId="207" formatCode="#,##0.000"/>
    <numFmt numFmtId="208" formatCode="0.0000"/>
    <numFmt numFmtId="209" formatCode="#,##0.00000"/>
    <numFmt numFmtId="210" formatCode="#,##0.0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32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2" xfId="33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4" xfId="33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32" borderId="18" xfId="0" applyNumberFormat="1" applyFont="1" applyFill="1" applyBorder="1" applyAlignment="1" applyProtection="1">
      <alignment horizontal="center" vertical="center" wrapText="1"/>
      <protection/>
    </xf>
    <xf numFmtId="2" fontId="2" fillId="32" borderId="18" xfId="0" applyNumberFormat="1" applyFont="1" applyFill="1" applyBorder="1" applyAlignment="1" applyProtection="1">
      <alignment horizontal="left" vertical="center" wrapText="1"/>
      <protection/>
    </xf>
    <xf numFmtId="2" fontId="2" fillId="32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2" fillId="0" borderId="16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>
      <alignment vertical="center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6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33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 applyProtection="1">
      <alignment horizontal="center" vertical="center"/>
      <protection/>
    </xf>
    <xf numFmtId="4" fontId="2" fillId="0" borderId="33" xfId="0" applyNumberFormat="1" applyFont="1" applyFill="1" applyBorder="1" applyAlignment="1" applyProtection="1">
      <alignment horizontal="center" vertical="center"/>
      <protection/>
    </xf>
    <xf numFmtId="4" fontId="2" fillId="0" borderId="34" xfId="33" applyNumberFormat="1" applyFont="1" applyFill="1" applyBorder="1" applyAlignment="1" applyProtection="1">
      <alignment horizontal="center" vertical="center"/>
      <protection/>
    </xf>
    <xf numFmtId="4" fontId="2" fillId="0" borderId="35" xfId="33" applyNumberFormat="1" applyFont="1" applyFill="1" applyBorder="1" applyAlignment="1" applyProtection="1">
      <alignment horizontal="center" vertical="center"/>
      <protection/>
    </xf>
    <xf numFmtId="4" fontId="2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2" fillId="0" borderId="34" xfId="33" applyNumberFormat="1" applyFont="1" applyFill="1" applyBorder="1" applyAlignment="1" applyProtection="1">
      <alignment horizontal="center" vertical="center"/>
      <protection/>
    </xf>
    <xf numFmtId="1" fontId="2" fillId="0" borderId="35" xfId="3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4" fontId="1" fillId="34" borderId="2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33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36"/>
  <sheetViews>
    <sheetView view="pageBreakPreview" zoomScale="60" zoomScalePageLayoutView="0" workbookViewId="0" topLeftCell="A1">
      <selection activeCell="M14" sqref="M14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35"/>
      <c r="B2" s="36"/>
      <c r="C2" s="36"/>
      <c r="D2" s="36"/>
      <c r="E2" s="36"/>
      <c r="F2" s="36" t="s">
        <v>97</v>
      </c>
      <c r="G2" s="37"/>
    </row>
    <row r="3" spans="1:7" ht="15">
      <c r="A3" s="38"/>
      <c r="B3" s="39"/>
      <c r="C3" s="39"/>
      <c r="D3" s="39"/>
      <c r="E3" s="39"/>
      <c r="F3" s="39"/>
      <c r="G3" s="40"/>
    </row>
    <row r="4" spans="1:7" ht="15">
      <c r="A4" s="38"/>
      <c r="B4" s="94" t="s">
        <v>18</v>
      </c>
      <c r="C4" s="94"/>
      <c r="D4" s="94"/>
      <c r="E4" s="94"/>
      <c r="F4" s="94"/>
      <c r="G4" s="95"/>
    </row>
    <row r="5" spans="1:7" ht="15">
      <c r="A5" s="38"/>
      <c r="B5" s="96" t="s">
        <v>75</v>
      </c>
      <c r="C5" s="96"/>
      <c r="D5" s="96"/>
      <c r="E5" s="96"/>
      <c r="F5" s="96"/>
      <c r="G5" s="97"/>
    </row>
    <row r="6" spans="1:7" ht="12" customHeight="1" thickBot="1">
      <c r="A6" s="38"/>
      <c r="B6" s="41"/>
      <c r="C6" s="41"/>
      <c r="D6" s="41"/>
      <c r="E6" s="41"/>
      <c r="F6" s="41"/>
      <c r="G6" s="42"/>
    </row>
    <row r="7" spans="1:7" ht="54.75" customHeight="1">
      <c r="A7" s="38"/>
      <c r="B7" s="67" t="s">
        <v>0</v>
      </c>
      <c r="C7" s="68" t="s">
        <v>1</v>
      </c>
      <c r="D7" s="68" t="s">
        <v>16</v>
      </c>
      <c r="E7" s="68" t="s">
        <v>2</v>
      </c>
      <c r="F7" s="69" t="s">
        <v>21</v>
      </c>
      <c r="G7" s="51" t="s">
        <v>20</v>
      </c>
    </row>
    <row r="8" spans="1:7" ht="22.5" customHeight="1">
      <c r="A8" s="38"/>
      <c r="B8" s="52">
        <v>1</v>
      </c>
      <c r="C8" s="53">
        <v>2</v>
      </c>
      <c r="D8" s="53">
        <v>3</v>
      </c>
      <c r="E8" s="53">
        <v>4</v>
      </c>
      <c r="F8" s="54"/>
      <c r="G8" s="55">
        <v>8</v>
      </c>
    </row>
    <row r="9" spans="1:7" ht="15.75" customHeight="1">
      <c r="A9" s="38"/>
      <c r="B9" s="98" t="s">
        <v>19</v>
      </c>
      <c r="C9" s="99"/>
      <c r="D9" s="99"/>
      <c r="E9" s="99"/>
      <c r="F9" s="99"/>
      <c r="G9" s="100"/>
    </row>
    <row r="10" spans="1:7" ht="30.75">
      <c r="A10" s="38"/>
      <c r="B10" s="56"/>
      <c r="C10" s="57"/>
      <c r="D10" s="58" t="s">
        <v>4</v>
      </c>
      <c r="E10" s="58"/>
      <c r="F10" s="59"/>
      <c r="G10" s="62"/>
    </row>
    <row r="11" spans="1:7" ht="62.25">
      <c r="A11" s="38"/>
      <c r="B11" s="75">
        <v>4</v>
      </c>
      <c r="C11" s="89">
        <v>3003</v>
      </c>
      <c r="D11" s="2" t="s">
        <v>11</v>
      </c>
      <c r="E11" s="72" t="s">
        <v>5</v>
      </c>
      <c r="F11" s="11"/>
      <c r="G11" s="77">
        <f>F12+F13</f>
        <v>320</v>
      </c>
    </row>
    <row r="12" spans="1:7" ht="15">
      <c r="A12" s="38"/>
      <c r="B12" s="76"/>
      <c r="C12" s="90"/>
      <c r="D12" s="61" t="s">
        <v>60</v>
      </c>
      <c r="E12" s="73"/>
      <c r="F12" s="14">
        <v>200</v>
      </c>
      <c r="G12" s="78"/>
    </row>
    <row r="13" spans="1:7" ht="15">
      <c r="A13" s="38"/>
      <c r="B13" s="76"/>
      <c r="C13" s="90"/>
      <c r="D13" s="61" t="s">
        <v>61</v>
      </c>
      <c r="E13" s="73"/>
      <c r="F13" s="14">
        <v>120</v>
      </c>
      <c r="G13" s="78"/>
    </row>
    <row r="14" spans="1:7" ht="46.5">
      <c r="A14" s="38"/>
      <c r="B14" s="75">
        <v>5</v>
      </c>
      <c r="C14" s="89">
        <v>3006</v>
      </c>
      <c r="D14" s="5" t="s">
        <v>36</v>
      </c>
      <c r="E14" s="72" t="s">
        <v>5</v>
      </c>
      <c r="F14" s="11"/>
      <c r="G14" s="77">
        <f>F15+F16</f>
        <v>8200</v>
      </c>
    </row>
    <row r="15" spans="1:7" ht="15">
      <c r="A15" s="38"/>
      <c r="B15" s="76"/>
      <c r="C15" s="90"/>
      <c r="D15" s="61" t="s">
        <v>48</v>
      </c>
      <c r="E15" s="73"/>
      <c r="F15" s="14">
        <f>500*10.25</f>
        <v>5125</v>
      </c>
      <c r="G15" s="78"/>
    </row>
    <row r="16" spans="1:7" ht="15">
      <c r="A16" s="38"/>
      <c r="B16" s="76"/>
      <c r="C16" s="90"/>
      <c r="D16" s="61" t="s">
        <v>49</v>
      </c>
      <c r="E16" s="73"/>
      <c r="F16" s="14">
        <f>300*10.25</f>
        <v>3075</v>
      </c>
      <c r="G16" s="78"/>
    </row>
    <row r="17" spans="1:7" ht="30.75">
      <c r="A17" s="38"/>
      <c r="B17" s="75">
        <v>6</v>
      </c>
      <c r="C17" s="89">
        <v>3012</v>
      </c>
      <c r="D17" s="5" t="s">
        <v>7</v>
      </c>
      <c r="E17" s="72" t="s">
        <v>6</v>
      </c>
      <c r="F17" s="11"/>
      <c r="G17" s="77">
        <f>F18+F19</f>
        <v>359</v>
      </c>
    </row>
    <row r="18" spans="1:7" ht="15">
      <c r="A18" s="38"/>
      <c r="B18" s="76"/>
      <c r="C18" s="90"/>
      <c r="D18" s="61" t="s">
        <v>45</v>
      </c>
      <c r="E18" s="73"/>
      <c r="F18" s="14">
        <f>1200*7*0.04</f>
        <v>336</v>
      </c>
      <c r="G18" s="78"/>
    </row>
    <row r="19" spans="1:7" ht="15">
      <c r="A19" s="38"/>
      <c r="B19" s="93"/>
      <c r="C19" s="92"/>
      <c r="D19" s="61" t="s">
        <v>46</v>
      </c>
      <c r="E19" s="74"/>
      <c r="F19" s="64">
        <v>23</v>
      </c>
      <c r="G19" s="79"/>
    </row>
    <row r="20" spans="1:7" ht="62.25">
      <c r="A20" s="38"/>
      <c r="B20" s="75">
        <v>7</v>
      </c>
      <c r="C20" s="80">
        <v>3013</v>
      </c>
      <c r="D20" s="3" t="s">
        <v>17</v>
      </c>
      <c r="E20" s="16" t="s">
        <v>8</v>
      </c>
      <c r="F20" s="12"/>
      <c r="G20" s="77">
        <f>F21+F22</f>
        <v>828.48</v>
      </c>
    </row>
    <row r="21" spans="1:7" ht="15">
      <c r="A21" s="38"/>
      <c r="B21" s="76"/>
      <c r="C21" s="102"/>
      <c r="D21" s="61" t="s">
        <v>47</v>
      </c>
      <c r="E21" s="17"/>
      <c r="F21" s="15">
        <f>1200*7*0.04*2.4</f>
        <v>806.4</v>
      </c>
      <c r="G21" s="78"/>
    </row>
    <row r="22" spans="1:7" ht="15">
      <c r="A22" s="38"/>
      <c r="B22" s="93"/>
      <c r="C22" s="81"/>
      <c r="D22" s="61" t="s">
        <v>46</v>
      </c>
      <c r="E22" s="17"/>
      <c r="F22" s="65">
        <v>22.08</v>
      </c>
      <c r="G22" s="79"/>
    </row>
    <row r="23" spans="1:7" ht="46.5">
      <c r="A23" s="38"/>
      <c r="B23" s="86">
        <v>8</v>
      </c>
      <c r="C23" s="91">
        <v>3017</v>
      </c>
      <c r="D23" s="2" t="s">
        <v>12</v>
      </c>
      <c r="E23" s="91" t="s">
        <v>9</v>
      </c>
      <c r="F23" s="12"/>
      <c r="G23" s="70">
        <f>F24</f>
        <v>5000</v>
      </c>
    </row>
    <row r="24" spans="1:7" ht="15">
      <c r="A24" s="38"/>
      <c r="B24" s="101"/>
      <c r="C24" s="91"/>
      <c r="D24" s="61" t="s">
        <v>62</v>
      </c>
      <c r="E24" s="91"/>
      <c r="F24" s="15">
        <v>5000</v>
      </c>
      <c r="G24" s="71"/>
    </row>
    <row r="25" spans="1:7" ht="62.25">
      <c r="A25" s="38"/>
      <c r="B25" s="86">
        <v>9</v>
      </c>
      <c r="C25" s="80">
        <v>3023</v>
      </c>
      <c r="D25" s="1" t="s">
        <v>29</v>
      </c>
      <c r="E25" s="16" t="s">
        <v>8</v>
      </c>
      <c r="F25" s="66"/>
      <c r="G25" s="82">
        <f>F26</f>
        <v>22.08</v>
      </c>
    </row>
    <row r="26" spans="1:7" ht="15">
      <c r="A26" s="38"/>
      <c r="B26" s="87"/>
      <c r="C26" s="81"/>
      <c r="D26" s="61" t="s">
        <v>46</v>
      </c>
      <c r="E26" s="16"/>
      <c r="F26" s="66">
        <f>F22</f>
        <v>22.08</v>
      </c>
      <c r="G26" s="83"/>
    </row>
    <row r="27" spans="1:7" ht="15">
      <c r="A27" s="38"/>
      <c r="B27" s="6"/>
      <c r="C27" s="6"/>
      <c r="D27" s="7"/>
      <c r="E27" s="6"/>
      <c r="F27" s="6"/>
      <c r="G27" s="43"/>
    </row>
    <row r="28" spans="1:7" ht="15">
      <c r="A28" s="38"/>
      <c r="B28" s="7" t="s">
        <v>37</v>
      </c>
      <c r="C28" s="6"/>
      <c r="D28" s="7"/>
      <c r="E28" s="6"/>
      <c r="F28" s="6"/>
      <c r="G28" s="43"/>
    </row>
    <row r="29" spans="1:7" ht="15">
      <c r="A29" s="38"/>
      <c r="B29" s="84" t="s">
        <v>55</v>
      </c>
      <c r="C29" s="84"/>
      <c r="D29" s="84"/>
      <c r="E29" s="84"/>
      <c r="F29" s="84"/>
      <c r="G29" s="43"/>
    </row>
    <row r="30" spans="1:7" ht="12.75">
      <c r="A30" s="38"/>
      <c r="B30" s="84" t="s">
        <v>54</v>
      </c>
      <c r="C30" s="84"/>
      <c r="D30" s="84"/>
      <c r="E30" s="84"/>
      <c r="F30" s="84"/>
      <c r="G30" s="44"/>
    </row>
    <row r="31" spans="1:7" ht="27" customHeight="1">
      <c r="A31" s="38"/>
      <c r="B31" s="88" t="s">
        <v>43</v>
      </c>
      <c r="C31" s="88"/>
      <c r="D31" s="88"/>
      <c r="E31" s="88"/>
      <c r="F31" s="88"/>
      <c r="G31" s="44"/>
    </row>
    <row r="32" spans="1:7" ht="12.75">
      <c r="A32" s="38"/>
      <c r="B32" s="84" t="s">
        <v>44</v>
      </c>
      <c r="C32" s="84"/>
      <c r="D32" s="84"/>
      <c r="E32" s="84"/>
      <c r="F32" s="84"/>
      <c r="G32" s="44"/>
    </row>
    <row r="33" spans="1:7" ht="12.75">
      <c r="A33" s="38"/>
      <c r="B33" s="85" t="s">
        <v>56</v>
      </c>
      <c r="C33" s="85"/>
      <c r="D33" s="85"/>
      <c r="E33" s="85"/>
      <c r="F33" s="85"/>
      <c r="G33" s="44"/>
    </row>
    <row r="34" spans="1:7" ht="12.75">
      <c r="A34" s="38"/>
      <c r="B34" s="85" t="s">
        <v>57</v>
      </c>
      <c r="C34" s="85"/>
      <c r="D34" s="85"/>
      <c r="E34" s="85"/>
      <c r="F34" s="85"/>
      <c r="G34" s="44"/>
    </row>
    <row r="35" spans="1:7" ht="12.75">
      <c r="A35" s="38"/>
      <c r="B35" s="85" t="s">
        <v>58</v>
      </c>
      <c r="C35" s="85"/>
      <c r="D35" s="85"/>
      <c r="E35" s="85"/>
      <c r="F35" s="85"/>
      <c r="G35" s="44"/>
    </row>
    <row r="36" spans="1:7" ht="13.5" thickBot="1">
      <c r="A36" s="45"/>
      <c r="B36" s="46"/>
      <c r="C36" s="46"/>
      <c r="D36" s="46"/>
      <c r="E36" s="46"/>
      <c r="F36" s="46"/>
      <c r="G36" s="47"/>
    </row>
  </sheetData>
  <sheetProtection/>
  <mergeCells count="32">
    <mergeCell ref="B23:B24"/>
    <mergeCell ref="G11:G13"/>
    <mergeCell ref="G14:G16"/>
    <mergeCell ref="C20:C22"/>
    <mergeCell ref="B20:B22"/>
    <mergeCell ref="C23:C24"/>
    <mergeCell ref="E23:E24"/>
    <mergeCell ref="B29:F29"/>
    <mergeCell ref="C17:C19"/>
    <mergeCell ref="B17:B19"/>
    <mergeCell ref="B4:G4"/>
    <mergeCell ref="B5:G5"/>
    <mergeCell ref="B9:G9"/>
    <mergeCell ref="B14:B16"/>
    <mergeCell ref="C14:C16"/>
    <mergeCell ref="B32:F32"/>
    <mergeCell ref="B33:F33"/>
    <mergeCell ref="B34:F34"/>
    <mergeCell ref="B35:F35"/>
    <mergeCell ref="B25:B26"/>
    <mergeCell ref="B30:F30"/>
    <mergeCell ref="B31:F31"/>
    <mergeCell ref="G23:G24"/>
    <mergeCell ref="E17:E19"/>
    <mergeCell ref="B11:B13"/>
    <mergeCell ref="G17:G19"/>
    <mergeCell ref="G20:G22"/>
    <mergeCell ref="C25:C26"/>
    <mergeCell ref="G25:G26"/>
    <mergeCell ref="E11:E13"/>
    <mergeCell ref="E14:E16"/>
    <mergeCell ref="C11:C13"/>
  </mergeCells>
  <printOptions horizontalCentered="1"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G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35"/>
      <c r="B2" s="36"/>
      <c r="C2" s="36"/>
      <c r="D2" s="36"/>
      <c r="E2" s="36"/>
      <c r="F2" s="36" t="s">
        <v>98</v>
      </c>
      <c r="G2" s="37"/>
    </row>
    <row r="3" spans="1:7" ht="15">
      <c r="A3" s="38"/>
      <c r="B3" s="39"/>
      <c r="C3" s="39"/>
      <c r="D3" s="39"/>
      <c r="E3" s="39"/>
      <c r="F3" s="39"/>
      <c r="G3" s="40"/>
    </row>
    <row r="4" spans="1:7" ht="15">
      <c r="A4" s="38"/>
      <c r="B4" s="94" t="s">
        <v>18</v>
      </c>
      <c r="C4" s="94"/>
      <c r="D4" s="94"/>
      <c r="E4" s="94"/>
      <c r="F4" s="94"/>
      <c r="G4" s="95"/>
    </row>
    <row r="5" spans="1:7" ht="40.5" customHeight="1">
      <c r="A5" s="38"/>
      <c r="B5" s="103" t="s">
        <v>59</v>
      </c>
      <c r="C5" s="103"/>
      <c r="D5" s="103"/>
      <c r="E5" s="103"/>
      <c r="F5" s="103"/>
      <c r="G5" s="104"/>
    </row>
    <row r="6" spans="1:7" ht="12" customHeight="1" thickBot="1">
      <c r="A6" s="38"/>
      <c r="B6" s="41"/>
      <c r="C6" s="41"/>
      <c r="D6" s="41"/>
      <c r="E6" s="41"/>
      <c r="F6" s="41"/>
      <c r="G6" s="42"/>
    </row>
    <row r="7" spans="1:7" ht="54.75" customHeight="1">
      <c r="A7" s="38"/>
      <c r="B7" s="49" t="s">
        <v>0</v>
      </c>
      <c r="C7" s="48" t="s">
        <v>1</v>
      </c>
      <c r="D7" s="48" t="s">
        <v>16</v>
      </c>
      <c r="E7" s="48" t="s">
        <v>2</v>
      </c>
      <c r="F7" s="50" t="s">
        <v>21</v>
      </c>
      <c r="G7" s="51" t="s">
        <v>20</v>
      </c>
    </row>
    <row r="8" spans="1:7" ht="22.5" customHeight="1">
      <c r="A8" s="38"/>
      <c r="B8" s="52">
        <v>1</v>
      </c>
      <c r="C8" s="53">
        <v>2</v>
      </c>
      <c r="D8" s="53">
        <v>3</v>
      </c>
      <c r="E8" s="53">
        <v>4</v>
      </c>
      <c r="F8" s="54"/>
      <c r="G8" s="55">
        <v>8</v>
      </c>
    </row>
    <row r="9" spans="1:7" ht="15.75" customHeight="1">
      <c r="A9" s="38"/>
      <c r="B9" s="98" t="s">
        <v>19</v>
      </c>
      <c r="C9" s="99"/>
      <c r="D9" s="99"/>
      <c r="E9" s="99"/>
      <c r="F9" s="99"/>
      <c r="G9" s="100"/>
    </row>
    <row r="10" spans="1:7" ht="30.75">
      <c r="A10" s="38"/>
      <c r="B10" s="56"/>
      <c r="C10" s="57"/>
      <c r="D10" s="58" t="s">
        <v>4</v>
      </c>
      <c r="E10" s="58"/>
      <c r="F10" s="59"/>
      <c r="G10" s="62"/>
    </row>
    <row r="11" spans="1:7" ht="62.25">
      <c r="A11" s="38"/>
      <c r="B11" s="75">
        <v>4</v>
      </c>
      <c r="C11" s="89">
        <v>3003</v>
      </c>
      <c r="D11" s="2" t="s">
        <v>11</v>
      </c>
      <c r="E11" s="72" t="s">
        <v>5</v>
      </c>
      <c r="F11" s="11"/>
      <c r="G11" s="77">
        <f>F12+F13</f>
        <v>320</v>
      </c>
    </row>
    <row r="12" spans="1:7" ht="15">
      <c r="A12" s="38"/>
      <c r="B12" s="76"/>
      <c r="C12" s="90"/>
      <c r="D12" s="61" t="s">
        <v>64</v>
      </c>
      <c r="E12" s="73"/>
      <c r="F12" s="14">
        <v>200</v>
      </c>
      <c r="G12" s="78"/>
    </row>
    <row r="13" spans="1:7" ht="15">
      <c r="A13" s="38"/>
      <c r="B13" s="76"/>
      <c r="C13" s="90"/>
      <c r="D13" s="61" t="s">
        <v>65</v>
      </c>
      <c r="E13" s="73"/>
      <c r="F13" s="14">
        <v>120</v>
      </c>
      <c r="G13" s="78"/>
    </row>
    <row r="14" spans="1:7" ht="46.5">
      <c r="A14" s="38"/>
      <c r="B14" s="75">
        <v>5</v>
      </c>
      <c r="C14" s="89">
        <v>3006</v>
      </c>
      <c r="D14" s="5" t="s">
        <v>36</v>
      </c>
      <c r="E14" s="72" t="s">
        <v>5</v>
      </c>
      <c r="F14" s="11"/>
      <c r="G14" s="77">
        <f>F15+F16</f>
        <v>8200</v>
      </c>
    </row>
    <row r="15" spans="1:7" ht="15">
      <c r="A15" s="38"/>
      <c r="B15" s="76"/>
      <c r="C15" s="90"/>
      <c r="D15" s="61" t="s">
        <v>66</v>
      </c>
      <c r="E15" s="73"/>
      <c r="F15" s="14">
        <f>500*10.25</f>
        <v>5125</v>
      </c>
      <c r="G15" s="78"/>
    </row>
    <row r="16" spans="1:7" ht="15">
      <c r="A16" s="38"/>
      <c r="B16" s="76"/>
      <c r="C16" s="90"/>
      <c r="D16" s="61" t="s">
        <v>67</v>
      </c>
      <c r="E16" s="73"/>
      <c r="F16" s="14">
        <f>300*10.25</f>
        <v>3075</v>
      </c>
      <c r="G16" s="78"/>
    </row>
    <row r="17" spans="1:7" ht="30.75">
      <c r="A17" s="38"/>
      <c r="B17" s="75">
        <v>6</v>
      </c>
      <c r="C17" s="89">
        <v>3012</v>
      </c>
      <c r="D17" s="5" t="s">
        <v>7</v>
      </c>
      <c r="E17" s="72" t="s">
        <v>6</v>
      </c>
      <c r="F17" s="11"/>
      <c r="G17" s="77">
        <f>F18+F19</f>
        <v>358.08</v>
      </c>
    </row>
    <row r="18" spans="1:7" ht="15">
      <c r="A18" s="38"/>
      <c r="B18" s="76"/>
      <c r="C18" s="90"/>
      <c r="D18" s="61" t="s">
        <v>68</v>
      </c>
      <c r="E18" s="73"/>
      <c r="F18" s="14">
        <f>1200*7*0.04</f>
        <v>336</v>
      </c>
      <c r="G18" s="78"/>
    </row>
    <row r="19" spans="1:7" ht="15">
      <c r="A19" s="38"/>
      <c r="B19" s="93"/>
      <c r="C19" s="92"/>
      <c r="D19" s="61" t="s">
        <v>63</v>
      </c>
      <c r="E19" s="74"/>
      <c r="F19" s="64">
        <v>22.08</v>
      </c>
      <c r="G19" s="79"/>
    </row>
    <row r="20" spans="1:7" ht="62.25">
      <c r="A20" s="38"/>
      <c r="B20" s="91">
        <v>7</v>
      </c>
      <c r="C20" s="91">
        <v>3013</v>
      </c>
      <c r="D20" s="3" t="s">
        <v>17</v>
      </c>
      <c r="E20" s="80" t="s">
        <v>8</v>
      </c>
      <c r="F20" s="12"/>
      <c r="G20" s="77">
        <f>F21+F22</f>
        <v>828.48</v>
      </c>
    </row>
    <row r="21" spans="1:7" ht="15">
      <c r="A21" s="38"/>
      <c r="B21" s="91"/>
      <c r="C21" s="91"/>
      <c r="D21" s="61" t="s">
        <v>68</v>
      </c>
      <c r="E21" s="102"/>
      <c r="F21" s="15">
        <f>1200*7*0.04*2.4</f>
        <v>806.4</v>
      </c>
      <c r="G21" s="78"/>
    </row>
    <row r="22" spans="1:7" ht="15">
      <c r="A22" s="38"/>
      <c r="B22" s="91"/>
      <c r="C22" s="91"/>
      <c r="D22" s="61" t="s">
        <v>63</v>
      </c>
      <c r="E22" s="81"/>
      <c r="F22" s="65">
        <v>22.08</v>
      </c>
      <c r="G22" s="79"/>
    </row>
    <row r="23" spans="1:7" ht="46.5">
      <c r="A23" s="38"/>
      <c r="B23" s="86">
        <v>8</v>
      </c>
      <c r="C23" s="91">
        <v>3017</v>
      </c>
      <c r="D23" s="2" t="s">
        <v>12</v>
      </c>
      <c r="E23" s="91" t="s">
        <v>9</v>
      </c>
      <c r="F23" s="12"/>
      <c r="G23" s="70">
        <f>F24</f>
        <v>5000</v>
      </c>
    </row>
    <row r="24" spans="1:7" ht="15">
      <c r="A24" s="38"/>
      <c r="B24" s="101"/>
      <c r="C24" s="91"/>
      <c r="D24" s="61" t="s">
        <v>69</v>
      </c>
      <c r="E24" s="91"/>
      <c r="F24" s="15">
        <v>5000</v>
      </c>
      <c r="G24" s="71"/>
    </row>
    <row r="25" spans="1:7" ht="62.25">
      <c r="A25" s="38"/>
      <c r="B25" s="86">
        <v>9</v>
      </c>
      <c r="C25" s="80">
        <v>3023</v>
      </c>
      <c r="D25" s="1" t="s">
        <v>29</v>
      </c>
      <c r="E25" s="80" t="s">
        <v>8</v>
      </c>
      <c r="F25" s="66"/>
      <c r="G25" s="82">
        <f>F26</f>
        <v>22.08</v>
      </c>
    </row>
    <row r="26" spans="1:7" ht="15">
      <c r="A26" s="38"/>
      <c r="B26" s="87"/>
      <c r="C26" s="81"/>
      <c r="D26" s="61" t="s">
        <v>63</v>
      </c>
      <c r="E26" s="81"/>
      <c r="F26" s="66">
        <f>F22</f>
        <v>22.08</v>
      </c>
      <c r="G26" s="83"/>
    </row>
    <row r="27" spans="1:7" ht="15">
      <c r="A27" s="38"/>
      <c r="B27" s="6"/>
      <c r="C27" s="6"/>
      <c r="D27" s="7"/>
      <c r="E27" s="6"/>
      <c r="F27" s="6"/>
      <c r="G27" s="43"/>
    </row>
    <row r="28" spans="1:7" ht="15">
      <c r="A28" s="38"/>
      <c r="B28" s="7" t="s">
        <v>37</v>
      </c>
      <c r="C28" s="6"/>
      <c r="D28" s="7"/>
      <c r="E28" s="6"/>
      <c r="F28" s="6"/>
      <c r="G28" s="43"/>
    </row>
    <row r="29" spans="1:7" ht="15">
      <c r="A29" s="38"/>
      <c r="B29" s="84" t="s">
        <v>55</v>
      </c>
      <c r="C29" s="84"/>
      <c r="D29" s="84"/>
      <c r="E29" s="84"/>
      <c r="F29" s="84"/>
      <c r="G29" s="43"/>
    </row>
    <row r="30" spans="1:7" ht="12.75">
      <c r="A30" s="38"/>
      <c r="B30" s="84" t="s">
        <v>54</v>
      </c>
      <c r="C30" s="84"/>
      <c r="D30" s="84"/>
      <c r="E30" s="84"/>
      <c r="F30" s="84"/>
      <c r="G30" s="44"/>
    </row>
    <row r="31" spans="1:7" ht="27" customHeight="1">
      <c r="A31" s="38"/>
      <c r="B31" s="88" t="s">
        <v>43</v>
      </c>
      <c r="C31" s="88"/>
      <c r="D31" s="88"/>
      <c r="E31" s="88"/>
      <c r="F31" s="88"/>
      <c r="G31" s="44"/>
    </row>
    <row r="32" spans="1:7" ht="12.75">
      <c r="A32" s="38"/>
      <c r="B32" s="84" t="s">
        <v>44</v>
      </c>
      <c r="C32" s="84"/>
      <c r="D32" s="84"/>
      <c r="E32" s="84"/>
      <c r="F32" s="84"/>
      <c r="G32" s="44"/>
    </row>
    <row r="33" spans="1:7" ht="12.75">
      <c r="A33" s="38"/>
      <c r="B33" s="85" t="s">
        <v>56</v>
      </c>
      <c r="C33" s="85"/>
      <c r="D33" s="85"/>
      <c r="E33" s="85"/>
      <c r="F33" s="85"/>
      <c r="G33" s="44"/>
    </row>
    <row r="34" spans="1:7" ht="12.75">
      <c r="A34" s="38"/>
      <c r="B34" s="85" t="s">
        <v>57</v>
      </c>
      <c r="C34" s="85"/>
      <c r="D34" s="85"/>
      <c r="E34" s="85"/>
      <c r="F34" s="85"/>
      <c r="G34" s="44"/>
    </row>
    <row r="35" spans="1:7" ht="12.75">
      <c r="A35" s="38"/>
      <c r="B35" s="85" t="s">
        <v>58</v>
      </c>
      <c r="C35" s="85"/>
      <c r="D35" s="85"/>
      <c r="E35" s="85"/>
      <c r="F35" s="85"/>
      <c r="G35" s="44"/>
    </row>
    <row r="36" spans="1:7" ht="13.5" thickBot="1">
      <c r="A36" s="45"/>
      <c r="B36" s="46"/>
      <c r="C36" s="46"/>
      <c r="D36" s="46"/>
      <c r="E36" s="46"/>
      <c r="F36" s="46"/>
      <c r="G36" s="47"/>
    </row>
  </sheetData>
  <sheetProtection/>
  <mergeCells count="34">
    <mergeCell ref="B4:G4"/>
    <mergeCell ref="B5:G5"/>
    <mergeCell ref="B9:G9"/>
    <mergeCell ref="B11:B13"/>
    <mergeCell ref="C11:C13"/>
    <mergeCell ref="E11:E13"/>
    <mergeCell ref="G11:G13"/>
    <mergeCell ref="B14:B16"/>
    <mergeCell ref="C14:C16"/>
    <mergeCell ref="E14:E16"/>
    <mergeCell ref="G14:G16"/>
    <mergeCell ref="E17:E19"/>
    <mergeCell ref="G17:G19"/>
    <mergeCell ref="G20:G22"/>
    <mergeCell ref="C17:C19"/>
    <mergeCell ref="B17:B19"/>
    <mergeCell ref="C20:C22"/>
    <mergeCell ref="B20:B22"/>
    <mergeCell ref="E20:E22"/>
    <mergeCell ref="C23:C24"/>
    <mergeCell ref="E23:E24"/>
    <mergeCell ref="G23:G24"/>
    <mergeCell ref="B25:B26"/>
    <mergeCell ref="C25:C26"/>
    <mergeCell ref="G25:G26"/>
    <mergeCell ref="E25:E26"/>
    <mergeCell ref="B23:B24"/>
    <mergeCell ref="B31:F31"/>
    <mergeCell ref="B32:F32"/>
    <mergeCell ref="B33:F33"/>
    <mergeCell ref="B34:F34"/>
    <mergeCell ref="B35:F35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36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35"/>
      <c r="B2" s="36"/>
      <c r="C2" s="36"/>
      <c r="D2" s="36"/>
      <c r="E2" s="36"/>
      <c r="F2" s="36" t="s">
        <v>98</v>
      </c>
      <c r="G2" s="37"/>
    </row>
    <row r="3" spans="1:7" ht="15">
      <c r="A3" s="38"/>
      <c r="B3" s="39"/>
      <c r="C3" s="39"/>
      <c r="D3" s="39"/>
      <c r="E3" s="39"/>
      <c r="F3" s="39"/>
      <c r="G3" s="40"/>
    </row>
    <row r="4" spans="1:7" ht="15">
      <c r="A4" s="38"/>
      <c r="B4" s="94" t="s">
        <v>18</v>
      </c>
      <c r="C4" s="94"/>
      <c r="D4" s="94"/>
      <c r="E4" s="94"/>
      <c r="F4" s="94"/>
      <c r="G4" s="95"/>
    </row>
    <row r="5" spans="1:7" ht="40.5" customHeight="1">
      <c r="A5" s="38"/>
      <c r="B5" s="103" t="s">
        <v>70</v>
      </c>
      <c r="C5" s="103"/>
      <c r="D5" s="103"/>
      <c r="E5" s="103"/>
      <c r="F5" s="103"/>
      <c r="G5" s="104"/>
    </row>
    <row r="6" spans="1:7" ht="12" customHeight="1" thickBot="1">
      <c r="A6" s="38"/>
      <c r="B6" s="41"/>
      <c r="C6" s="41"/>
      <c r="D6" s="41"/>
      <c r="E6" s="41"/>
      <c r="F6" s="41"/>
      <c r="G6" s="42"/>
    </row>
    <row r="7" spans="1:7" ht="54.75" customHeight="1">
      <c r="A7" s="38"/>
      <c r="B7" s="49" t="s">
        <v>0</v>
      </c>
      <c r="C7" s="48" t="s">
        <v>1</v>
      </c>
      <c r="D7" s="48" t="s">
        <v>16</v>
      </c>
      <c r="E7" s="48" t="s">
        <v>2</v>
      </c>
      <c r="F7" s="50" t="s">
        <v>21</v>
      </c>
      <c r="G7" s="51" t="s">
        <v>20</v>
      </c>
    </row>
    <row r="8" spans="1:7" ht="22.5" customHeight="1">
      <c r="A8" s="38"/>
      <c r="B8" s="52">
        <v>1</v>
      </c>
      <c r="C8" s="53">
        <v>2</v>
      </c>
      <c r="D8" s="53">
        <v>3</v>
      </c>
      <c r="E8" s="53">
        <v>4</v>
      </c>
      <c r="F8" s="54"/>
      <c r="G8" s="55">
        <v>8</v>
      </c>
    </row>
    <row r="9" spans="1:7" ht="15.75" customHeight="1">
      <c r="A9" s="38"/>
      <c r="B9" s="98" t="s">
        <v>19</v>
      </c>
      <c r="C9" s="99"/>
      <c r="D9" s="99"/>
      <c r="E9" s="99"/>
      <c r="F9" s="99"/>
      <c r="G9" s="100"/>
    </row>
    <row r="10" spans="1:7" ht="30.75">
      <c r="A10" s="38"/>
      <c r="B10" s="56"/>
      <c r="C10" s="57"/>
      <c r="D10" s="58" t="s">
        <v>4</v>
      </c>
      <c r="E10" s="58"/>
      <c r="F10" s="59"/>
      <c r="G10" s="62"/>
    </row>
    <row r="11" spans="1:7" ht="62.25">
      <c r="A11" s="38"/>
      <c r="B11" s="75">
        <v>4</v>
      </c>
      <c r="C11" s="89">
        <v>3003</v>
      </c>
      <c r="D11" s="2" t="s">
        <v>11</v>
      </c>
      <c r="E11" s="72" t="s">
        <v>5</v>
      </c>
      <c r="F11" s="11"/>
      <c r="G11" s="77">
        <f>F12+F13</f>
        <v>320</v>
      </c>
    </row>
    <row r="12" spans="1:7" ht="15">
      <c r="A12" s="38"/>
      <c r="B12" s="76"/>
      <c r="C12" s="90"/>
      <c r="D12" s="61" t="s">
        <v>38</v>
      </c>
      <c r="E12" s="73"/>
      <c r="F12" s="14">
        <v>200</v>
      </c>
      <c r="G12" s="78"/>
    </row>
    <row r="13" spans="1:7" ht="15">
      <c r="A13" s="38"/>
      <c r="B13" s="76"/>
      <c r="C13" s="90"/>
      <c r="D13" s="61" t="s">
        <v>39</v>
      </c>
      <c r="E13" s="73"/>
      <c r="F13" s="14">
        <v>120</v>
      </c>
      <c r="G13" s="78"/>
    </row>
    <row r="14" spans="1:7" ht="46.5">
      <c r="A14" s="38"/>
      <c r="B14" s="75">
        <v>5</v>
      </c>
      <c r="C14" s="89">
        <v>3006</v>
      </c>
      <c r="D14" s="5" t="s">
        <v>36</v>
      </c>
      <c r="E14" s="72" t="s">
        <v>5</v>
      </c>
      <c r="F14" s="11"/>
      <c r="G14" s="77">
        <f>F15+F16</f>
        <v>8200</v>
      </c>
    </row>
    <row r="15" spans="1:7" ht="15">
      <c r="A15" s="38"/>
      <c r="B15" s="76"/>
      <c r="C15" s="90"/>
      <c r="D15" s="61" t="s">
        <v>71</v>
      </c>
      <c r="E15" s="73"/>
      <c r="F15" s="14">
        <f>500*10.25</f>
        <v>5125</v>
      </c>
      <c r="G15" s="78"/>
    </row>
    <row r="16" spans="1:7" ht="15">
      <c r="A16" s="38"/>
      <c r="B16" s="76"/>
      <c r="C16" s="90"/>
      <c r="D16" s="61" t="s">
        <v>72</v>
      </c>
      <c r="E16" s="73"/>
      <c r="F16" s="14">
        <f>300*10.25</f>
        <v>3075</v>
      </c>
      <c r="G16" s="78"/>
    </row>
    <row r="17" spans="1:7" ht="30.75">
      <c r="A17" s="38"/>
      <c r="B17" s="75">
        <v>6</v>
      </c>
      <c r="C17" s="89">
        <v>3012</v>
      </c>
      <c r="D17" s="5" t="s">
        <v>7</v>
      </c>
      <c r="E17" s="72" t="s">
        <v>6</v>
      </c>
      <c r="F17" s="11"/>
      <c r="G17" s="77">
        <f>F18+F19</f>
        <v>358.08</v>
      </c>
    </row>
    <row r="18" spans="1:7" ht="15">
      <c r="A18" s="38"/>
      <c r="B18" s="76"/>
      <c r="C18" s="90"/>
      <c r="D18" s="61" t="s">
        <v>74</v>
      </c>
      <c r="E18" s="73"/>
      <c r="F18" s="14">
        <f>1200*7*0.04</f>
        <v>336</v>
      </c>
      <c r="G18" s="78"/>
    </row>
    <row r="19" spans="1:7" ht="15">
      <c r="A19" s="38"/>
      <c r="B19" s="93"/>
      <c r="C19" s="92"/>
      <c r="D19" s="61" t="s">
        <v>73</v>
      </c>
      <c r="E19" s="74"/>
      <c r="F19" s="64">
        <v>22.08</v>
      </c>
      <c r="G19" s="79"/>
    </row>
    <row r="20" spans="1:7" ht="62.25">
      <c r="A20" s="38"/>
      <c r="B20" s="75">
        <v>7</v>
      </c>
      <c r="C20" s="80">
        <v>3013</v>
      </c>
      <c r="D20" s="3" t="s">
        <v>17</v>
      </c>
      <c r="E20" s="80" t="s">
        <v>8</v>
      </c>
      <c r="F20" s="12"/>
      <c r="G20" s="77">
        <f>F21+F22</f>
        <v>828.48</v>
      </c>
    </row>
    <row r="21" spans="1:7" ht="15">
      <c r="A21" s="38"/>
      <c r="B21" s="76"/>
      <c r="C21" s="102"/>
      <c r="D21" s="61" t="s">
        <v>77</v>
      </c>
      <c r="E21" s="102"/>
      <c r="F21" s="15">
        <f>1200*7*0.04*2.4</f>
        <v>806.4</v>
      </c>
      <c r="G21" s="78"/>
    </row>
    <row r="22" spans="1:7" ht="15">
      <c r="A22" s="38"/>
      <c r="B22" s="93"/>
      <c r="C22" s="81"/>
      <c r="D22" s="61" t="s">
        <v>73</v>
      </c>
      <c r="E22" s="81"/>
      <c r="F22" s="65">
        <v>22.08</v>
      </c>
      <c r="G22" s="79"/>
    </row>
    <row r="23" spans="1:7" ht="46.5">
      <c r="A23" s="38"/>
      <c r="B23" s="86">
        <v>8</v>
      </c>
      <c r="C23" s="91">
        <v>3017</v>
      </c>
      <c r="D23" s="2" t="s">
        <v>12</v>
      </c>
      <c r="E23" s="91" t="s">
        <v>9</v>
      </c>
      <c r="F23" s="12"/>
      <c r="G23" s="70">
        <f>F24</f>
        <v>5000</v>
      </c>
    </row>
    <row r="24" spans="1:7" ht="15">
      <c r="A24" s="38"/>
      <c r="B24" s="101"/>
      <c r="C24" s="91"/>
      <c r="D24" s="61" t="s">
        <v>40</v>
      </c>
      <c r="E24" s="91"/>
      <c r="F24" s="15">
        <v>5000</v>
      </c>
      <c r="G24" s="71"/>
    </row>
    <row r="25" spans="1:7" ht="62.25">
      <c r="A25" s="38"/>
      <c r="B25" s="86">
        <v>9</v>
      </c>
      <c r="C25" s="80">
        <v>3023</v>
      </c>
      <c r="D25" s="1" t="s">
        <v>29</v>
      </c>
      <c r="E25" s="16" t="s">
        <v>8</v>
      </c>
      <c r="F25" s="66"/>
      <c r="G25" s="82">
        <f>F26</f>
        <v>22.08</v>
      </c>
    </row>
    <row r="26" spans="1:7" ht="15">
      <c r="A26" s="38"/>
      <c r="B26" s="87"/>
      <c r="C26" s="81"/>
      <c r="D26" s="61" t="s">
        <v>73</v>
      </c>
      <c r="E26" s="16"/>
      <c r="F26" s="66">
        <f>F22</f>
        <v>22.08</v>
      </c>
      <c r="G26" s="83"/>
    </row>
    <row r="27" spans="1:7" ht="15">
      <c r="A27" s="38"/>
      <c r="B27" s="6"/>
      <c r="C27" s="6"/>
      <c r="D27" s="7"/>
      <c r="E27" s="6"/>
      <c r="F27" s="6"/>
      <c r="G27" s="43"/>
    </row>
    <row r="28" spans="1:7" ht="15">
      <c r="A28" s="38"/>
      <c r="B28" s="7" t="s">
        <v>37</v>
      </c>
      <c r="C28" s="6"/>
      <c r="D28" s="7"/>
      <c r="E28" s="6"/>
      <c r="F28" s="6"/>
      <c r="G28" s="43"/>
    </row>
    <row r="29" spans="1:7" ht="15">
      <c r="A29" s="38"/>
      <c r="B29" s="84" t="s">
        <v>55</v>
      </c>
      <c r="C29" s="84"/>
      <c r="D29" s="84"/>
      <c r="E29" s="84"/>
      <c r="F29" s="84"/>
      <c r="G29" s="43"/>
    </row>
    <row r="30" spans="1:7" ht="12.75">
      <c r="A30" s="38"/>
      <c r="B30" s="84" t="s">
        <v>54</v>
      </c>
      <c r="C30" s="84"/>
      <c r="D30" s="84"/>
      <c r="E30" s="84"/>
      <c r="F30" s="84"/>
      <c r="G30" s="44"/>
    </row>
    <row r="31" spans="1:7" ht="27" customHeight="1">
      <c r="A31" s="38"/>
      <c r="B31" s="88" t="s">
        <v>43</v>
      </c>
      <c r="C31" s="88"/>
      <c r="D31" s="88"/>
      <c r="E31" s="88"/>
      <c r="F31" s="88"/>
      <c r="G31" s="44"/>
    </row>
    <row r="32" spans="1:7" ht="12.75">
      <c r="A32" s="38"/>
      <c r="B32" s="84" t="s">
        <v>44</v>
      </c>
      <c r="C32" s="84"/>
      <c r="D32" s="84"/>
      <c r="E32" s="84"/>
      <c r="F32" s="84"/>
      <c r="G32" s="44"/>
    </row>
    <row r="33" spans="1:7" ht="12.75">
      <c r="A33" s="38"/>
      <c r="B33" s="85" t="s">
        <v>56</v>
      </c>
      <c r="C33" s="85"/>
      <c r="D33" s="85"/>
      <c r="E33" s="85"/>
      <c r="F33" s="85"/>
      <c r="G33" s="44"/>
    </row>
    <row r="34" spans="1:7" ht="12.75">
      <c r="A34" s="38"/>
      <c r="B34" s="85" t="s">
        <v>57</v>
      </c>
      <c r="C34" s="85"/>
      <c r="D34" s="85"/>
      <c r="E34" s="85"/>
      <c r="F34" s="85"/>
      <c r="G34" s="44"/>
    </row>
    <row r="35" spans="1:7" ht="12.75">
      <c r="A35" s="38"/>
      <c r="B35" s="85" t="s">
        <v>58</v>
      </c>
      <c r="C35" s="85"/>
      <c r="D35" s="85"/>
      <c r="E35" s="85"/>
      <c r="F35" s="85"/>
      <c r="G35" s="44"/>
    </row>
    <row r="36" spans="1:7" ht="13.5" thickBot="1">
      <c r="A36" s="45"/>
      <c r="B36" s="46"/>
      <c r="C36" s="46"/>
      <c r="D36" s="46"/>
      <c r="E36" s="46"/>
      <c r="F36" s="46"/>
      <c r="G36" s="47"/>
    </row>
  </sheetData>
  <sheetProtection/>
  <mergeCells count="33">
    <mergeCell ref="B4:G4"/>
    <mergeCell ref="B5:G5"/>
    <mergeCell ref="B9:G9"/>
    <mergeCell ref="B11:B13"/>
    <mergeCell ref="C11:C13"/>
    <mergeCell ref="E11:E13"/>
    <mergeCell ref="G11:G13"/>
    <mergeCell ref="B14:B16"/>
    <mergeCell ref="C14:C16"/>
    <mergeCell ref="E14:E16"/>
    <mergeCell ref="G14:G16"/>
    <mergeCell ref="E17:E19"/>
    <mergeCell ref="G17:G19"/>
    <mergeCell ref="G20:G22"/>
    <mergeCell ref="C17:C19"/>
    <mergeCell ref="B17:B19"/>
    <mergeCell ref="C20:C22"/>
    <mergeCell ref="B20:B22"/>
    <mergeCell ref="E20:E22"/>
    <mergeCell ref="B23:B24"/>
    <mergeCell ref="C23:C24"/>
    <mergeCell ref="E23:E24"/>
    <mergeCell ref="G23:G24"/>
    <mergeCell ref="B25:B26"/>
    <mergeCell ref="C25:C26"/>
    <mergeCell ref="G25:G26"/>
    <mergeCell ref="B29:F29"/>
    <mergeCell ref="B30:F30"/>
    <mergeCell ref="B32:F32"/>
    <mergeCell ref="B33:F33"/>
    <mergeCell ref="B34:F34"/>
    <mergeCell ref="B35:F35"/>
    <mergeCell ref="B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7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35"/>
      <c r="B2" s="36"/>
      <c r="C2" s="36"/>
      <c r="D2" s="36"/>
      <c r="E2" s="36"/>
      <c r="F2" s="36" t="s">
        <v>98</v>
      </c>
      <c r="G2" s="37"/>
    </row>
    <row r="3" spans="1:7" ht="15">
      <c r="A3" s="38"/>
      <c r="B3" s="39"/>
      <c r="C3" s="39"/>
      <c r="D3" s="39"/>
      <c r="E3" s="39"/>
      <c r="F3" s="39"/>
      <c r="G3" s="40"/>
    </row>
    <row r="4" spans="1:7" ht="15">
      <c r="A4" s="38"/>
      <c r="B4" s="94" t="s">
        <v>18</v>
      </c>
      <c r="C4" s="94"/>
      <c r="D4" s="94"/>
      <c r="E4" s="94"/>
      <c r="F4" s="94"/>
      <c r="G4" s="95"/>
    </row>
    <row r="5" spans="1:7" ht="40.5" customHeight="1">
      <c r="A5" s="38"/>
      <c r="B5" s="103" t="s">
        <v>96</v>
      </c>
      <c r="C5" s="103"/>
      <c r="D5" s="103"/>
      <c r="E5" s="103"/>
      <c r="F5" s="103"/>
      <c r="G5" s="104"/>
    </row>
    <row r="6" spans="1:7" ht="12" customHeight="1" thickBot="1">
      <c r="A6" s="38"/>
      <c r="B6" s="41"/>
      <c r="C6" s="41"/>
      <c r="D6" s="41"/>
      <c r="E6" s="41"/>
      <c r="F6" s="41"/>
      <c r="G6" s="42"/>
    </row>
    <row r="7" spans="1:7" ht="54.75" customHeight="1">
      <c r="A7" s="38"/>
      <c r="B7" s="49" t="s">
        <v>0</v>
      </c>
      <c r="C7" s="48" t="s">
        <v>1</v>
      </c>
      <c r="D7" s="48" t="s">
        <v>16</v>
      </c>
      <c r="E7" s="48" t="s">
        <v>2</v>
      </c>
      <c r="F7" s="50" t="s">
        <v>21</v>
      </c>
      <c r="G7" s="51" t="s">
        <v>20</v>
      </c>
    </row>
    <row r="8" spans="1:7" ht="22.5" customHeight="1">
      <c r="A8" s="38"/>
      <c r="B8" s="52">
        <v>1</v>
      </c>
      <c r="C8" s="53">
        <v>2</v>
      </c>
      <c r="D8" s="53">
        <v>3</v>
      </c>
      <c r="E8" s="53">
        <v>4</v>
      </c>
      <c r="F8" s="54"/>
      <c r="G8" s="55">
        <v>8</v>
      </c>
    </row>
    <row r="9" spans="1:7" ht="15.75" customHeight="1">
      <c r="A9" s="38"/>
      <c r="B9" s="98" t="s">
        <v>19</v>
      </c>
      <c r="C9" s="99"/>
      <c r="D9" s="99"/>
      <c r="E9" s="99"/>
      <c r="F9" s="99"/>
      <c r="G9" s="100"/>
    </row>
    <row r="10" spans="1:7" ht="30.75" hidden="1">
      <c r="A10" s="38"/>
      <c r="B10" s="56"/>
      <c r="C10" s="57"/>
      <c r="D10" s="58" t="s">
        <v>3</v>
      </c>
      <c r="E10" s="58"/>
      <c r="F10" s="59"/>
      <c r="G10" s="60"/>
    </row>
    <row r="11" spans="1:7" ht="30.75" hidden="1">
      <c r="A11" s="38"/>
      <c r="B11" s="113">
        <v>1</v>
      </c>
      <c r="C11" s="114">
        <v>2008</v>
      </c>
      <c r="D11" s="1" t="s">
        <v>13</v>
      </c>
      <c r="E11" s="115" t="s">
        <v>6</v>
      </c>
      <c r="F11" s="21"/>
      <c r="G11" s="116">
        <f>F12+F13</f>
        <v>210</v>
      </c>
    </row>
    <row r="12" spans="1:7" ht="15" hidden="1">
      <c r="A12" s="38"/>
      <c r="B12" s="113"/>
      <c r="C12" s="114"/>
      <c r="D12" s="61" t="s">
        <v>79</v>
      </c>
      <c r="E12" s="115"/>
      <c r="F12" s="14">
        <f>600*1*0.15</f>
        <v>90</v>
      </c>
      <c r="G12" s="116"/>
    </row>
    <row r="13" spans="1:7" ht="15" hidden="1">
      <c r="A13" s="38"/>
      <c r="B13" s="113"/>
      <c r="C13" s="114"/>
      <c r="D13" s="61" t="s">
        <v>78</v>
      </c>
      <c r="E13" s="115"/>
      <c r="F13" s="14">
        <f>800*1*0.15</f>
        <v>120</v>
      </c>
      <c r="G13" s="116"/>
    </row>
    <row r="14" spans="1:7" ht="45" customHeight="1" hidden="1">
      <c r="A14" s="38"/>
      <c r="B14" s="76">
        <v>2</v>
      </c>
      <c r="C14" s="90">
        <v>2026</v>
      </c>
      <c r="D14" s="19" t="s">
        <v>76</v>
      </c>
      <c r="E14" s="72" t="s">
        <v>6</v>
      </c>
      <c r="F14" s="20"/>
      <c r="G14" s="77">
        <f>F15</f>
        <v>350</v>
      </c>
    </row>
    <row r="15" spans="1:7" ht="15" hidden="1">
      <c r="A15" s="38"/>
      <c r="B15" s="76"/>
      <c r="C15" s="90"/>
      <c r="D15" s="61" t="s">
        <v>80</v>
      </c>
      <c r="E15" s="74"/>
      <c r="F15" s="18">
        <f>200*3.5*0.5</f>
        <v>350</v>
      </c>
      <c r="G15" s="79"/>
    </row>
    <row r="16" spans="1:7" ht="30.75" hidden="1">
      <c r="A16" s="38"/>
      <c r="B16" s="75">
        <v>3</v>
      </c>
      <c r="C16" s="89">
        <v>2028</v>
      </c>
      <c r="D16" s="1" t="s">
        <v>22</v>
      </c>
      <c r="E16" s="72" t="s">
        <v>6</v>
      </c>
      <c r="F16" s="18"/>
      <c r="G16" s="77">
        <f>F17+F18</f>
        <v>7040</v>
      </c>
    </row>
    <row r="17" spans="1:7" ht="15" hidden="1">
      <c r="A17" s="38"/>
      <c r="B17" s="76"/>
      <c r="C17" s="90"/>
      <c r="D17" s="61" t="s">
        <v>82</v>
      </c>
      <c r="E17" s="73"/>
      <c r="F17" s="18">
        <f>400*8*1.2</f>
        <v>3840</v>
      </c>
      <c r="G17" s="78"/>
    </row>
    <row r="18" spans="1:7" ht="15" hidden="1">
      <c r="A18" s="38"/>
      <c r="B18" s="93"/>
      <c r="C18" s="92"/>
      <c r="D18" s="61" t="s">
        <v>81</v>
      </c>
      <c r="E18" s="74"/>
      <c r="F18" s="18">
        <f>400*10*0.8</f>
        <v>3200</v>
      </c>
      <c r="G18" s="79"/>
    </row>
    <row r="19" spans="1:7" ht="30.75">
      <c r="A19" s="38"/>
      <c r="B19" s="56"/>
      <c r="C19" s="57"/>
      <c r="D19" s="58" t="s">
        <v>4</v>
      </c>
      <c r="E19" s="58"/>
      <c r="F19" s="59"/>
      <c r="G19" s="62"/>
    </row>
    <row r="20" spans="1:7" ht="62.25">
      <c r="A20" s="38"/>
      <c r="B20" s="75">
        <v>4</v>
      </c>
      <c r="C20" s="89">
        <v>3003</v>
      </c>
      <c r="D20" s="2" t="s">
        <v>11</v>
      </c>
      <c r="E20" s="72" t="s">
        <v>5</v>
      </c>
      <c r="F20" s="11"/>
      <c r="G20" s="77">
        <f>F21+F22</f>
        <v>320</v>
      </c>
    </row>
    <row r="21" spans="1:7" ht="15">
      <c r="A21" s="38"/>
      <c r="B21" s="76"/>
      <c r="C21" s="90"/>
      <c r="D21" s="61" t="s">
        <v>83</v>
      </c>
      <c r="E21" s="73"/>
      <c r="F21" s="14">
        <v>200</v>
      </c>
      <c r="G21" s="78"/>
    </row>
    <row r="22" spans="1:7" ht="15">
      <c r="A22" s="38"/>
      <c r="B22" s="76"/>
      <c r="C22" s="90"/>
      <c r="D22" s="61" t="s">
        <v>84</v>
      </c>
      <c r="E22" s="73"/>
      <c r="F22" s="14">
        <v>120</v>
      </c>
      <c r="G22" s="78"/>
    </row>
    <row r="23" spans="1:7" ht="46.5">
      <c r="A23" s="38"/>
      <c r="B23" s="75">
        <v>5</v>
      </c>
      <c r="C23" s="89">
        <v>3006</v>
      </c>
      <c r="D23" s="5" t="s">
        <v>36</v>
      </c>
      <c r="E23" s="72" t="s">
        <v>5</v>
      </c>
      <c r="F23" s="11"/>
      <c r="G23" s="77">
        <f>F24+F25</f>
        <v>8200</v>
      </c>
    </row>
    <row r="24" spans="1:7" ht="15">
      <c r="A24" s="38"/>
      <c r="B24" s="76"/>
      <c r="C24" s="90"/>
      <c r="D24" s="61" t="s">
        <v>86</v>
      </c>
      <c r="E24" s="73"/>
      <c r="F24" s="14">
        <f>500*10.25</f>
        <v>5125</v>
      </c>
      <c r="G24" s="78"/>
    </row>
    <row r="25" spans="1:7" ht="15">
      <c r="A25" s="38"/>
      <c r="B25" s="76"/>
      <c r="C25" s="90"/>
      <c r="D25" s="61" t="s">
        <v>85</v>
      </c>
      <c r="E25" s="73"/>
      <c r="F25" s="14">
        <f>300*10.25</f>
        <v>3075</v>
      </c>
      <c r="G25" s="78"/>
    </row>
    <row r="26" spans="1:7" ht="30.75">
      <c r="A26" s="38"/>
      <c r="B26" s="75">
        <v>6</v>
      </c>
      <c r="C26" s="89">
        <v>3012</v>
      </c>
      <c r="D26" s="5" t="s">
        <v>7</v>
      </c>
      <c r="E26" s="72" t="s">
        <v>6</v>
      </c>
      <c r="F26" s="11"/>
      <c r="G26" s="77">
        <f>F27+F28</f>
        <v>358.08</v>
      </c>
    </row>
    <row r="27" spans="1:7" ht="15">
      <c r="A27" s="38"/>
      <c r="B27" s="76"/>
      <c r="C27" s="90"/>
      <c r="D27" s="61" t="s">
        <v>88</v>
      </c>
      <c r="E27" s="73"/>
      <c r="F27" s="14">
        <f>1200*7*0.04</f>
        <v>336</v>
      </c>
      <c r="G27" s="78"/>
    </row>
    <row r="28" spans="1:7" ht="15">
      <c r="A28" s="38"/>
      <c r="B28" s="93"/>
      <c r="C28" s="92"/>
      <c r="D28" s="61" t="s">
        <v>87</v>
      </c>
      <c r="E28" s="74"/>
      <c r="F28" s="64">
        <v>22.08</v>
      </c>
      <c r="G28" s="79"/>
    </row>
    <row r="29" spans="1:7" ht="62.25">
      <c r="A29" s="38"/>
      <c r="B29" s="75">
        <v>7</v>
      </c>
      <c r="C29" s="80">
        <v>3013</v>
      </c>
      <c r="D29" s="3" t="s">
        <v>17</v>
      </c>
      <c r="E29" s="80" t="s">
        <v>8</v>
      </c>
      <c r="F29" s="12"/>
      <c r="G29" s="77">
        <f>F30+F31</f>
        <v>828.48</v>
      </c>
    </row>
    <row r="30" spans="1:7" ht="15">
      <c r="A30" s="38"/>
      <c r="B30" s="76"/>
      <c r="C30" s="102"/>
      <c r="D30" s="61" t="s">
        <v>88</v>
      </c>
      <c r="E30" s="102"/>
      <c r="F30" s="15">
        <f>1200*7*0.04*2.4</f>
        <v>806.4</v>
      </c>
      <c r="G30" s="78"/>
    </row>
    <row r="31" spans="1:7" ht="15">
      <c r="A31" s="38"/>
      <c r="B31" s="93"/>
      <c r="C31" s="81"/>
      <c r="D31" s="61" t="s">
        <v>87</v>
      </c>
      <c r="E31" s="81"/>
      <c r="F31" s="65">
        <v>22.08</v>
      </c>
      <c r="G31" s="79"/>
    </row>
    <row r="32" spans="1:7" ht="46.5">
      <c r="A32" s="38"/>
      <c r="B32" s="86">
        <v>8</v>
      </c>
      <c r="C32" s="91">
        <v>3017</v>
      </c>
      <c r="D32" s="2" t="s">
        <v>12</v>
      </c>
      <c r="E32" s="91" t="s">
        <v>9</v>
      </c>
      <c r="F32" s="12"/>
      <c r="G32" s="70">
        <f>F33</f>
        <v>5000</v>
      </c>
    </row>
    <row r="33" spans="1:7" ht="15">
      <c r="A33" s="38"/>
      <c r="B33" s="101"/>
      <c r="C33" s="91"/>
      <c r="D33" s="61" t="s">
        <v>92</v>
      </c>
      <c r="E33" s="91"/>
      <c r="F33" s="15">
        <v>5000</v>
      </c>
      <c r="G33" s="71"/>
    </row>
    <row r="34" spans="1:7" ht="62.25">
      <c r="A34" s="38"/>
      <c r="B34" s="86">
        <v>9</v>
      </c>
      <c r="C34" s="80">
        <v>3023</v>
      </c>
      <c r="D34" s="1" t="s">
        <v>29</v>
      </c>
      <c r="E34" s="80" t="s">
        <v>8</v>
      </c>
      <c r="F34" s="66"/>
      <c r="G34" s="82">
        <f>F35</f>
        <v>22.08</v>
      </c>
    </row>
    <row r="35" spans="1:7" ht="15">
      <c r="A35" s="38"/>
      <c r="B35" s="101"/>
      <c r="C35" s="81"/>
      <c r="D35" s="61" t="s">
        <v>87</v>
      </c>
      <c r="E35" s="81"/>
      <c r="F35" s="66">
        <f>F31</f>
        <v>22.08</v>
      </c>
      <c r="G35" s="83"/>
    </row>
    <row r="36" spans="1:7" ht="46.5" hidden="1">
      <c r="A36" s="38"/>
      <c r="B36" s="56"/>
      <c r="C36" s="57"/>
      <c r="D36" s="58" t="s">
        <v>10</v>
      </c>
      <c r="E36" s="58"/>
      <c r="F36" s="59"/>
      <c r="G36" s="62"/>
    </row>
    <row r="37" spans="1:7" ht="30.75" hidden="1">
      <c r="A37" s="38"/>
      <c r="B37" s="110">
        <v>9</v>
      </c>
      <c r="C37" s="80">
        <v>4007</v>
      </c>
      <c r="D37" s="8" t="s">
        <v>14</v>
      </c>
      <c r="E37" s="80" t="s">
        <v>9</v>
      </c>
      <c r="F37" s="12"/>
      <c r="G37" s="108">
        <f>F38+F39</f>
        <v>600</v>
      </c>
    </row>
    <row r="38" spans="1:7" ht="15" hidden="1">
      <c r="A38" s="38"/>
      <c r="B38" s="111"/>
      <c r="C38" s="102"/>
      <c r="D38" s="61" t="s">
        <v>89</v>
      </c>
      <c r="E38" s="102"/>
      <c r="F38" s="15">
        <v>200</v>
      </c>
      <c r="G38" s="112"/>
    </row>
    <row r="39" spans="1:7" ht="15" hidden="1">
      <c r="A39" s="38"/>
      <c r="B39" s="111"/>
      <c r="C39" s="102"/>
      <c r="D39" s="61" t="s">
        <v>90</v>
      </c>
      <c r="E39" s="102"/>
      <c r="F39" s="15">
        <v>400</v>
      </c>
      <c r="G39" s="112"/>
    </row>
    <row r="40" spans="1:7" ht="46.5" hidden="1">
      <c r="A40" s="38"/>
      <c r="B40" s="110">
        <v>10</v>
      </c>
      <c r="C40" s="80">
        <v>4011</v>
      </c>
      <c r="D40" s="4" t="s">
        <v>15</v>
      </c>
      <c r="E40" s="80" t="s">
        <v>9</v>
      </c>
      <c r="F40" s="13"/>
      <c r="G40" s="108">
        <f>F41</f>
        <v>115</v>
      </c>
    </row>
    <row r="41" spans="1:7" ht="15" hidden="1">
      <c r="A41" s="38"/>
      <c r="B41" s="111"/>
      <c r="C41" s="102"/>
      <c r="D41" s="61" t="s">
        <v>91</v>
      </c>
      <c r="E41" s="102"/>
      <c r="F41" s="15">
        <f>5*11.5*2</f>
        <v>115</v>
      </c>
      <c r="G41" s="112"/>
    </row>
    <row r="42" spans="1:7" ht="30.75" hidden="1">
      <c r="A42" s="38"/>
      <c r="B42" s="86">
        <v>11</v>
      </c>
      <c r="C42" s="80">
        <v>4026</v>
      </c>
      <c r="D42" s="1" t="s">
        <v>23</v>
      </c>
      <c r="E42" s="80" t="s">
        <v>5</v>
      </c>
      <c r="F42" s="15"/>
      <c r="G42" s="108">
        <f>F43</f>
        <v>230</v>
      </c>
    </row>
    <row r="43" spans="1:7" ht="15" hidden="1">
      <c r="A43" s="38"/>
      <c r="B43" s="87"/>
      <c r="C43" s="81"/>
      <c r="D43" s="61" t="s">
        <v>87</v>
      </c>
      <c r="E43" s="81"/>
      <c r="F43" s="15">
        <f>10*11.5*2</f>
        <v>230</v>
      </c>
      <c r="G43" s="109"/>
    </row>
    <row r="44" spans="1:7" ht="30.75" hidden="1">
      <c r="A44" s="38"/>
      <c r="B44" s="86">
        <v>12</v>
      </c>
      <c r="C44" s="80">
        <v>4052</v>
      </c>
      <c r="D44" s="1" t="s">
        <v>24</v>
      </c>
      <c r="E44" s="80" t="s">
        <v>9</v>
      </c>
      <c r="F44" s="15"/>
      <c r="G44" s="108">
        <f>F45</f>
        <v>46</v>
      </c>
    </row>
    <row r="45" spans="1:7" ht="15" hidden="1">
      <c r="A45" s="38"/>
      <c r="B45" s="87"/>
      <c r="C45" s="81"/>
      <c r="D45" s="61" t="s">
        <v>93</v>
      </c>
      <c r="E45" s="81"/>
      <c r="F45" s="15">
        <f>11.5*2*2</f>
        <v>46</v>
      </c>
      <c r="G45" s="109"/>
    </row>
    <row r="46" spans="1:7" ht="15" hidden="1">
      <c r="A46" s="38"/>
      <c r="B46" s="22"/>
      <c r="C46" s="16"/>
      <c r="D46" s="1"/>
      <c r="E46" s="16"/>
      <c r="F46" s="15"/>
      <c r="G46" s="31"/>
    </row>
    <row r="47" spans="1:7" ht="30.75" hidden="1">
      <c r="A47" s="38"/>
      <c r="B47" s="56"/>
      <c r="C47" s="57"/>
      <c r="D47" s="58" t="s">
        <v>25</v>
      </c>
      <c r="E47" s="58"/>
      <c r="F47" s="59"/>
      <c r="G47" s="62"/>
    </row>
    <row r="48" spans="1:7" ht="15" hidden="1">
      <c r="A48" s="38"/>
      <c r="B48" s="22"/>
      <c r="C48" s="16"/>
      <c r="D48" s="1"/>
      <c r="E48" s="16"/>
      <c r="F48" s="15"/>
      <c r="G48" s="31"/>
    </row>
    <row r="49" spans="1:7" ht="30.75" hidden="1">
      <c r="A49" s="38"/>
      <c r="B49" s="86">
        <v>13</v>
      </c>
      <c r="C49" s="80">
        <v>5006</v>
      </c>
      <c r="D49" s="1" t="s">
        <v>50</v>
      </c>
      <c r="E49" s="80" t="s">
        <v>26</v>
      </c>
      <c r="F49" s="15"/>
      <c r="G49" s="31">
        <f>F50</f>
        <v>320</v>
      </c>
    </row>
    <row r="50" spans="1:7" ht="15" hidden="1">
      <c r="A50" s="38"/>
      <c r="B50" s="87"/>
      <c r="C50" s="81"/>
      <c r="D50" s="61" t="s">
        <v>94</v>
      </c>
      <c r="E50" s="81"/>
      <c r="F50" s="15">
        <v>320</v>
      </c>
      <c r="G50" s="31"/>
    </row>
    <row r="51" spans="1:7" ht="30.75" hidden="1">
      <c r="A51" s="38"/>
      <c r="B51" s="86">
        <v>14</v>
      </c>
      <c r="C51" s="80">
        <v>5002</v>
      </c>
      <c r="D51" s="1" t="s">
        <v>51</v>
      </c>
      <c r="E51" s="80" t="s">
        <v>5</v>
      </c>
      <c r="F51" s="15"/>
      <c r="G51" s="31">
        <f>F52</f>
        <v>1200</v>
      </c>
    </row>
    <row r="52" spans="1:7" ht="15" hidden="1">
      <c r="A52" s="38"/>
      <c r="B52" s="87"/>
      <c r="C52" s="81"/>
      <c r="D52" s="61" t="s">
        <v>95</v>
      </c>
      <c r="E52" s="81"/>
      <c r="F52" s="15">
        <v>1200</v>
      </c>
      <c r="G52" s="23"/>
    </row>
    <row r="53" spans="1:7" ht="15" hidden="1">
      <c r="A53" s="38"/>
      <c r="B53" s="22"/>
      <c r="C53" s="16"/>
      <c r="D53" s="1"/>
      <c r="E53" s="16"/>
      <c r="F53" s="15"/>
      <c r="G53" s="23"/>
    </row>
    <row r="54" spans="1:7" ht="15" hidden="1">
      <c r="A54" s="38"/>
      <c r="B54" s="105" t="s">
        <v>42</v>
      </c>
      <c r="C54" s="106"/>
      <c r="D54" s="106"/>
      <c r="E54" s="106"/>
      <c r="F54" s="106"/>
      <c r="G54" s="107"/>
    </row>
    <row r="55" spans="1:7" ht="313.5" customHeight="1" hidden="1">
      <c r="A55" s="38"/>
      <c r="B55" s="24">
        <v>1</v>
      </c>
      <c r="C55" s="9"/>
      <c r="D55" s="2" t="s">
        <v>52</v>
      </c>
      <c r="E55" s="10"/>
      <c r="F55" s="10"/>
      <c r="G55" s="23"/>
    </row>
    <row r="56" spans="1:7" ht="15" hidden="1">
      <c r="A56" s="38"/>
      <c r="B56" s="24">
        <v>2</v>
      </c>
      <c r="C56" s="9">
        <v>1008</v>
      </c>
      <c r="D56" s="63" t="s">
        <v>53</v>
      </c>
      <c r="E56" s="10" t="s">
        <v>9</v>
      </c>
      <c r="F56" s="10">
        <v>5500</v>
      </c>
      <c r="G56" s="23">
        <f>F56</f>
        <v>5500</v>
      </c>
    </row>
    <row r="57" spans="1:7" ht="48.75" customHeight="1" hidden="1">
      <c r="A57" s="38"/>
      <c r="B57" s="24">
        <v>3</v>
      </c>
      <c r="C57" s="9">
        <v>3012</v>
      </c>
      <c r="D57" s="2" t="s">
        <v>27</v>
      </c>
      <c r="E57" s="10" t="s">
        <v>6</v>
      </c>
      <c r="F57" s="10">
        <v>1380</v>
      </c>
      <c r="G57" s="23">
        <f aca="true" t="shared" si="0" ref="G57:G65">F57</f>
        <v>1380</v>
      </c>
    </row>
    <row r="58" spans="1:7" ht="48.75" customHeight="1" hidden="1">
      <c r="A58" s="38"/>
      <c r="B58" s="24">
        <v>4</v>
      </c>
      <c r="C58" s="9">
        <v>2004</v>
      </c>
      <c r="D58" s="2" t="s">
        <v>30</v>
      </c>
      <c r="E58" s="10" t="s">
        <v>6</v>
      </c>
      <c r="F58" s="10"/>
      <c r="G58" s="23"/>
    </row>
    <row r="59" spans="1:7" ht="15" customHeight="1" hidden="1">
      <c r="A59" s="38"/>
      <c r="B59" s="24"/>
      <c r="C59" s="9"/>
      <c r="D59" s="2" t="s">
        <v>34</v>
      </c>
      <c r="E59" s="10"/>
      <c r="F59" s="10">
        <v>58</v>
      </c>
      <c r="G59" s="108">
        <f>F59+F60</f>
        <v>958</v>
      </c>
    </row>
    <row r="60" spans="1:7" ht="15" customHeight="1" hidden="1">
      <c r="A60" s="38"/>
      <c r="B60" s="24"/>
      <c r="C60" s="9"/>
      <c r="D60" s="2" t="s">
        <v>35</v>
      </c>
      <c r="E60" s="10"/>
      <c r="F60" s="10">
        <f>6000*0.15</f>
        <v>900</v>
      </c>
      <c r="G60" s="109"/>
    </row>
    <row r="61" spans="1:7" ht="57" customHeight="1" hidden="1">
      <c r="A61" s="38"/>
      <c r="B61" s="24">
        <v>5</v>
      </c>
      <c r="C61" s="9">
        <v>2026</v>
      </c>
      <c r="D61" s="2" t="s">
        <v>31</v>
      </c>
      <c r="E61" s="10" t="s">
        <v>6</v>
      </c>
      <c r="F61" s="10">
        <v>58</v>
      </c>
      <c r="G61" s="23">
        <f t="shared" si="0"/>
        <v>58</v>
      </c>
    </row>
    <row r="62" spans="1:7" ht="48.75" customHeight="1" hidden="1">
      <c r="A62" s="38"/>
      <c r="B62" s="24">
        <v>6</v>
      </c>
      <c r="C62" s="9">
        <v>2017</v>
      </c>
      <c r="D62" s="2" t="s">
        <v>32</v>
      </c>
      <c r="E62" s="10" t="s">
        <v>41</v>
      </c>
      <c r="F62" s="10">
        <f>(F60+F59)*1.4*5</f>
        <v>6705.999999999999</v>
      </c>
      <c r="G62" s="23">
        <f t="shared" si="0"/>
        <v>6705.999999999999</v>
      </c>
    </row>
    <row r="63" spans="1:9" ht="80.25" customHeight="1" hidden="1">
      <c r="A63" s="38"/>
      <c r="B63" s="24">
        <v>7</v>
      </c>
      <c r="C63" s="32">
        <v>3008</v>
      </c>
      <c r="D63" s="2" t="s">
        <v>28</v>
      </c>
      <c r="E63" s="33" t="s">
        <v>5</v>
      </c>
      <c r="F63" s="33">
        <v>3150</v>
      </c>
      <c r="G63" s="23">
        <f t="shared" si="0"/>
        <v>3150</v>
      </c>
      <c r="I63" s="30"/>
    </row>
    <row r="64" spans="1:7" ht="76.5" customHeight="1" hidden="1">
      <c r="A64" s="38"/>
      <c r="B64" s="24">
        <v>8</v>
      </c>
      <c r="C64" s="32">
        <v>3023</v>
      </c>
      <c r="D64" s="34" t="s">
        <v>29</v>
      </c>
      <c r="E64" s="33" t="s">
        <v>8</v>
      </c>
      <c r="F64" s="33">
        <v>3312</v>
      </c>
      <c r="G64" s="23">
        <f t="shared" si="0"/>
        <v>3312</v>
      </c>
    </row>
    <row r="65" spans="1:7" ht="47.25" customHeight="1" hidden="1" thickBot="1">
      <c r="A65" s="38"/>
      <c r="B65" s="25">
        <v>9</v>
      </c>
      <c r="C65" s="26">
        <v>2007</v>
      </c>
      <c r="D65" s="27" t="s">
        <v>33</v>
      </c>
      <c r="E65" s="28" t="s">
        <v>6</v>
      </c>
      <c r="F65" s="28">
        <f>6000*0.15*1</f>
        <v>900</v>
      </c>
      <c r="G65" s="29">
        <f t="shared" si="0"/>
        <v>900</v>
      </c>
    </row>
    <row r="66" spans="1:7" ht="15">
      <c r="A66" s="38"/>
      <c r="B66" s="6"/>
      <c r="C66" s="6"/>
      <c r="D66" s="7"/>
      <c r="E66" s="6"/>
      <c r="F66" s="6"/>
      <c r="G66" s="43"/>
    </row>
    <row r="67" spans="1:7" ht="15">
      <c r="A67" s="38"/>
      <c r="B67" s="7" t="s">
        <v>37</v>
      </c>
      <c r="C67" s="6"/>
      <c r="D67" s="7"/>
      <c r="E67" s="6"/>
      <c r="F67" s="6"/>
      <c r="G67" s="43"/>
    </row>
    <row r="68" spans="1:7" ht="15">
      <c r="A68" s="38"/>
      <c r="B68" s="84" t="s">
        <v>55</v>
      </c>
      <c r="C68" s="84"/>
      <c r="D68" s="84"/>
      <c r="E68" s="84"/>
      <c r="F68" s="84"/>
      <c r="G68" s="43"/>
    </row>
    <row r="69" spans="1:7" ht="12.75">
      <c r="A69" s="38"/>
      <c r="B69" s="84" t="s">
        <v>54</v>
      </c>
      <c r="C69" s="84"/>
      <c r="D69" s="84"/>
      <c r="E69" s="84"/>
      <c r="F69" s="84"/>
      <c r="G69" s="44"/>
    </row>
    <row r="70" spans="1:7" ht="27" customHeight="1">
      <c r="A70" s="38"/>
      <c r="B70" s="88" t="s">
        <v>43</v>
      </c>
      <c r="C70" s="88"/>
      <c r="D70" s="88"/>
      <c r="E70" s="88"/>
      <c r="F70" s="88"/>
      <c r="G70" s="44"/>
    </row>
    <row r="71" spans="1:7" ht="12.75">
      <c r="A71" s="38"/>
      <c r="B71" s="84" t="s">
        <v>44</v>
      </c>
      <c r="C71" s="84"/>
      <c r="D71" s="84"/>
      <c r="E71" s="84"/>
      <c r="F71" s="84"/>
      <c r="G71" s="44"/>
    </row>
    <row r="72" spans="1:7" ht="12.75">
      <c r="A72" s="38"/>
      <c r="B72" s="85" t="s">
        <v>56</v>
      </c>
      <c r="C72" s="85"/>
      <c r="D72" s="85"/>
      <c r="E72" s="85"/>
      <c r="F72" s="85"/>
      <c r="G72" s="44"/>
    </row>
    <row r="73" spans="1:7" ht="12.75">
      <c r="A73" s="38"/>
      <c r="B73" s="85" t="s">
        <v>57</v>
      </c>
      <c r="C73" s="85"/>
      <c r="D73" s="85"/>
      <c r="E73" s="85"/>
      <c r="F73" s="85"/>
      <c r="G73" s="44"/>
    </row>
    <row r="74" spans="1:7" ht="12.75">
      <c r="A74" s="38"/>
      <c r="B74" s="85" t="s">
        <v>58</v>
      </c>
      <c r="C74" s="85"/>
      <c r="D74" s="85"/>
      <c r="E74" s="85"/>
      <c r="F74" s="85"/>
      <c r="G74" s="44"/>
    </row>
    <row r="75" spans="1:7" ht="13.5" thickBot="1">
      <c r="A75" s="45"/>
      <c r="B75" s="46"/>
      <c r="C75" s="46"/>
      <c r="D75" s="46"/>
      <c r="E75" s="46"/>
      <c r="F75" s="46"/>
      <c r="G75" s="47"/>
    </row>
  </sheetData>
  <sheetProtection/>
  <mergeCells count="70">
    <mergeCell ref="B4:G4"/>
    <mergeCell ref="B5:G5"/>
    <mergeCell ref="B9:G9"/>
    <mergeCell ref="B11:B13"/>
    <mergeCell ref="C11:C13"/>
    <mergeCell ref="E11:E13"/>
    <mergeCell ref="G11:G13"/>
    <mergeCell ref="B14:B15"/>
    <mergeCell ref="C14:C15"/>
    <mergeCell ref="E14:E15"/>
    <mergeCell ref="G14:G15"/>
    <mergeCell ref="B16:B18"/>
    <mergeCell ref="C16:C18"/>
    <mergeCell ref="E16:E18"/>
    <mergeCell ref="G16:G18"/>
    <mergeCell ref="B20:B22"/>
    <mergeCell ref="C20:C22"/>
    <mergeCell ref="E20:E22"/>
    <mergeCell ref="G20:G22"/>
    <mergeCell ref="B23:B25"/>
    <mergeCell ref="C23:C25"/>
    <mergeCell ref="E23:E25"/>
    <mergeCell ref="G23:G25"/>
    <mergeCell ref="B26:B28"/>
    <mergeCell ref="C26:C28"/>
    <mergeCell ref="E26:E28"/>
    <mergeCell ref="G26:G28"/>
    <mergeCell ref="B29:B31"/>
    <mergeCell ref="C29:C31"/>
    <mergeCell ref="E29:E31"/>
    <mergeCell ref="G29:G31"/>
    <mergeCell ref="B32:B33"/>
    <mergeCell ref="C32:C33"/>
    <mergeCell ref="E32:E33"/>
    <mergeCell ref="G32:G33"/>
    <mergeCell ref="B34:B35"/>
    <mergeCell ref="C34:C35"/>
    <mergeCell ref="G34:G35"/>
    <mergeCell ref="B37:B39"/>
    <mergeCell ref="C37:C39"/>
    <mergeCell ref="E37:E39"/>
    <mergeCell ref="G37:G39"/>
    <mergeCell ref="B40:B41"/>
    <mergeCell ref="C40:C41"/>
    <mergeCell ref="E40:E41"/>
    <mergeCell ref="G40:G41"/>
    <mergeCell ref="B42:B43"/>
    <mergeCell ref="C42:C43"/>
    <mergeCell ref="E42:E43"/>
    <mergeCell ref="G42:G43"/>
    <mergeCell ref="B44:B45"/>
    <mergeCell ref="C44:C45"/>
    <mergeCell ref="E44:E45"/>
    <mergeCell ref="G44:G45"/>
    <mergeCell ref="B49:B50"/>
    <mergeCell ref="C49:C50"/>
    <mergeCell ref="E49:E50"/>
    <mergeCell ref="B51:B52"/>
    <mergeCell ref="C51:C52"/>
    <mergeCell ref="E51:E52"/>
    <mergeCell ref="B72:F72"/>
    <mergeCell ref="B73:F73"/>
    <mergeCell ref="B74:F74"/>
    <mergeCell ref="E34:E35"/>
    <mergeCell ref="B54:G54"/>
    <mergeCell ref="G59:G60"/>
    <mergeCell ref="B68:F68"/>
    <mergeCell ref="B69:F69"/>
    <mergeCell ref="B70:F70"/>
    <mergeCell ref="B71:F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Ivanichkov</dc:creator>
  <cp:keywords/>
  <dc:description/>
  <cp:lastModifiedBy>Jordanka Dalakchieva</cp:lastModifiedBy>
  <cp:lastPrinted>2022-04-19T07:47:57Z</cp:lastPrinted>
  <dcterms:created xsi:type="dcterms:W3CDTF">2006-06-30T08:42:24Z</dcterms:created>
  <dcterms:modified xsi:type="dcterms:W3CDTF">2022-04-20T06:31:21Z</dcterms:modified>
  <cp:category/>
  <cp:version/>
  <cp:contentType/>
  <cp:contentStatus/>
</cp:coreProperties>
</file>